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omps" sheetId="2" state="visible" r:id="rId2"/>
    <sheet xmlns:r="http://schemas.openxmlformats.org/officeDocument/2006/relationships" name="Footfal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2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2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3" fontId="2" fillId="0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3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3" fillId="0" borderId="1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6" t="inlineStr">
        <is>
          <t>Oxaide — Private research desk</t>
        </is>
      </c>
    </row>
    <row r="2">
      <c r="A2" t="inlineStr">
        <is>
          <t>URA lease decision pack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44" customWidth="1" min="4" max="4"/>
    <col width="30" customWidth="1" min="5" max="5"/>
    <col width="26" customWidth="1" min="6" max="6"/>
  </cols>
  <sheetData>
    <row r="1">
      <c r="A1" s="1" t="inlineStr">
        <is>
          <t>Benchmark</t>
        </is>
      </c>
      <c r="B1" s="1" t="inlineStr">
        <is>
          <t>Rent (S$ psf/mo)</t>
        </is>
      </c>
      <c r="C1" s="1" t="inlineStr">
        <is>
          <t>Period</t>
        </is>
      </c>
      <c r="D1" s="1" t="inlineStr">
        <is>
          <t>Basis</t>
        </is>
      </c>
      <c r="E1" s="1" t="inlineStr">
        <is>
          <t>Source</t>
        </is>
      </c>
    </row>
    <row r="2">
      <c r="A2" s="2" t="inlineStr">
        <is>
          <t>Savills prime suburban basket</t>
        </is>
      </c>
      <c r="B2" s="3" t="n">
        <v>14.9</v>
      </c>
      <c r="C2" s="4" t="inlineStr">
        <is>
          <t>Q2 2026</t>
        </is>
      </c>
      <c r="D2" s="2" t="inlineStr">
        <is>
          <t>Median basket, unchanged on quarter</t>
        </is>
      </c>
      <c r="E2" s="2" t="inlineStr">
        <is>
          <t>Real Estate Asia / Savills</t>
        </is>
      </c>
    </row>
    <row r="3">
      <c r="A3" s="5" t="inlineStr">
        <is>
          <t>Savills prime Orchard basket (upper bound)</t>
        </is>
      </c>
      <c r="B3" s="6" t="n">
        <v>23.7</v>
      </c>
      <c r="C3" s="7" t="inlineStr">
        <is>
          <t>Q2 2026</t>
        </is>
      </c>
      <c r="D3" s="5" t="inlineStr">
        <is>
          <t>Basket, +0.3% on quarter</t>
        </is>
      </c>
      <c r="E3" s="5" t="inlineStr">
        <is>
          <t>Real Estate Asia / Savills</t>
        </is>
      </c>
    </row>
    <row r="4">
      <c r="A4" s="2" t="inlineStr">
        <is>
          <t>URA Central Region retail index</t>
        </is>
      </c>
      <c r="B4" s="4" t="inlineStr">
        <is>
          <t>0.6% q-o-q</t>
        </is>
      </c>
      <c r="C4" s="4" t="inlineStr">
        <is>
          <t>Q2 2026</t>
        </is>
      </c>
      <c r="D4" s="2" t="inlineStr">
        <is>
          <t>Index 80.6, equals Q4 2025</t>
        </is>
      </c>
      <c r="E4" s="2" t="inlineStr">
        <is>
          <t>SBR (URA data)</t>
        </is>
      </c>
    </row>
    <row r="5">
      <c r="A5" s="5" t="inlineStr">
        <is>
          <t>Fringe Area rents</t>
        </is>
      </c>
      <c r="B5" s="7" t="inlineStr">
        <is>
          <t>1.3% q-o-q</t>
        </is>
      </c>
      <c r="C5" s="7" t="inlineStr">
        <is>
          <t>Q2 2026</t>
        </is>
      </c>
      <c r="D5" s="5" t="inlineStr">
        <is>
          <t>Led the recovery</t>
        </is>
      </c>
      <c r="E5" s="5" t="inlineStr">
        <is>
          <t>Real Estate Asia (Savills)</t>
        </is>
      </c>
    </row>
    <row r="6">
      <c r="A6" s="2" t="inlineStr">
        <is>
          <t>SingPost Centre office asking — NOT a retail comp</t>
        </is>
      </c>
      <c r="B6" s="3" t="n">
        <v>9</v>
      </c>
      <c r="C6" s="4" t="inlineStr">
        <is>
          <t>Sep 2026 live page</t>
        </is>
      </c>
      <c r="D6" s="2" t="inlineStr">
        <is>
          <t>Office only; stops false comparison</t>
        </is>
      </c>
      <c r="E6" s="2" t="inlineStr">
        <is>
          <t>Corporate Locations</t>
        </is>
      </c>
    </row>
    <row r="7">
      <c r="A7" s="8" t="inlineStr">
        <is>
          <t>Illustrative unit: 550 sq ft — test the landlord's asking vs the S$14.90 benchmark</t>
        </is>
      </c>
    </row>
    <row r="8">
      <c r="A8" s="1" t="inlineStr">
        <is>
          <t>Test asking (S$ psf/mo)</t>
        </is>
      </c>
      <c r="B8" s="1" t="inlineStr">
        <is>
          <t>Unit area (sq ft)</t>
        </is>
      </c>
      <c r="C8" s="1" t="inlineStr">
        <is>
          <t>Monthly rent (S$)</t>
        </is>
      </c>
      <c r="D8" s="1" t="inlineStr">
        <is>
          <t>vs benchmark</t>
        </is>
      </c>
      <c r="E8" s="1" t="inlineStr">
        <is>
          <t>Yearly rent (S$)</t>
        </is>
      </c>
      <c r="F8" s="1" t="inlineStr">
        <is>
          <t>Read</t>
        </is>
      </c>
    </row>
    <row r="9">
      <c r="A9" s="6" t="n">
        <v>12</v>
      </c>
      <c r="B9" s="9" t="n">
        <v>550</v>
      </c>
      <c r="C9" s="9">
        <f>A9*B9</f>
        <v/>
      </c>
      <c r="D9" s="10">
        <f>A9/$B$2-1</f>
        <v/>
      </c>
      <c r="E9" s="9">
        <f>C9*12</f>
        <v/>
      </c>
      <c r="F9" s="5">
        <f>IF(D9&gt;0.1,"ABOVE - red flag",IF(D9&gt;0,"At/above benchmark","Below benchmark"))</f>
        <v/>
      </c>
    </row>
    <row r="10">
      <c r="A10" s="3" t="n">
        <v>14.9</v>
      </c>
      <c r="B10" s="11" t="n">
        <v>550</v>
      </c>
      <c r="C10" s="11">
        <f>A10*B10</f>
        <v/>
      </c>
      <c r="D10" s="12">
        <f>A10/$B$2-1</f>
        <v/>
      </c>
      <c r="E10" s="11">
        <f>C10*12</f>
        <v/>
      </c>
      <c r="F10" s="2">
        <f>IF(D10&gt;0.1,"ABOVE - red flag",IF(D10&gt;0,"At/above benchmark","Below benchmark"))</f>
        <v/>
      </c>
    </row>
    <row r="11">
      <c r="A11" s="6" t="n">
        <v>16.5</v>
      </c>
      <c r="B11" s="9" t="n">
        <v>550</v>
      </c>
      <c r="C11" s="9">
        <f>A11*B11</f>
        <v/>
      </c>
      <c r="D11" s="10">
        <f>A11/$B$2-1</f>
        <v/>
      </c>
      <c r="E11" s="9">
        <f>C11*12</f>
        <v/>
      </c>
      <c r="F11" s="5">
        <f>IF(D11&gt;0.1,"ABOVE - red flag",IF(D11&gt;0,"At/above benchmark","Below benchmark"))</f>
        <v/>
      </c>
    </row>
    <row r="12">
      <c r="A12" s="3" t="n">
        <v>18</v>
      </c>
      <c r="B12" s="11" t="n">
        <v>550</v>
      </c>
      <c r="C12" s="11">
        <f>A12*B12</f>
        <v/>
      </c>
      <c r="D12" s="12">
        <f>A12/$B$2-1</f>
        <v/>
      </c>
      <c r="E12" s="11">
        <f>C12*12</f>
        <v/>
      </c>
      <c r="F12" s="2">
        <f>IF(D12&gt;0.1,"ABOVE - red flag",IF(D12&gt;0,"At/above benchmark","Below benchmark"))</f>
        <v/>
      </c>
    </row>
  </sheetData>
  <pageMargins left="0.75" right="0.75" top="1" bottom="1" header="0.5" footer="0.5"/>
  <headerFooter>
    <oddHeader/>
    <oddFooter>&amp;C&amp;"Calibri,Regular"&amp;8 Oxaide • UEN 201806463W • Research, not advice • REF SAMPLE-ura-lease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5" customWidth="1" min="2" max="2"/>
    <col width="10" customWidth="1" min="3" max="3"/>
    <col width="30" customWidth="1" min="4" max="4"/>
  </cols>
  <sheetData>
    <row r="1">
      <c r="A1" s="1" t="inlineStr">
        <is>
          <t>Signal</t>
        </is>
      </c>
      <c r="B1" s="1" t="inlineStr">
        <is>
          <t>Evidence</t>
        </is>
      </c>
      <c r="C1" s="1" t="inlineStr">
        <is>
          <t>Score /5</t>
        </is>
      </c>
      <c r="D1" s="1" t="inlineStr">
        <is>
          <t>Source</t>
        </is>
      </c>
    </row>
    <row r="2">
      <c r="A2" s="2" t="inlineStr">
        <is>
          <t>MRT interchange</t>
        </is>
      </c>
      <c r="B2" s="2" t="inlineStr">
        <is>
          <t>Paya Lebar EW8/CC9 on EWL + CCL; interchange since 17 Apr 2010</t>
        </is>
      </c>
      <c r="C2" s="4" t="n">
        <v>5</v>
      </c>
      <c r="D2" s="2" t="inlineStr">
        <is>
          <t>Wikipedia</t>
        </is>
      </c>
    </row>
    <row r="3">
      <c r="A3" s="5" t="inlineStr">
        <is>
          <t>Mall adjacency</t>
        </is>
      </c>
      <c r="B3" s="5" t="inlineStr">
        <is>
          <t>SingPost Centre by station; PLQ Mall directly connected</t>
        </is>
      </c>
      <c r="C3" s="7" t="n">
        <v>5</v>
      </c>
      <c r="D3" s="5" t="inlineStr">
        <is>
          <t>Ordinary Patrons; PLQ official</t>
        </is>
      </c>
    </row>
    <row r="4">
      <c r="A4" s="2" t="inlineStr">
        <is>
          <t>Retail critical mass</t>
        </is>
      </c>
      <c r="B4" s="2" t="inlineStr">
        <is>
          <t>About 200 shops/eateries PLQ B2-L5; Shaw; FairPrice Finest</t>
        </is>
      </c>
      <c r="C4" s="4" t="n">
        <v>4</v>
      </c>
      <c r="D4" s="2" t="inlineStr">
        <is>
          <t>PLQ official</t>
        </is>
      </c>
    </row>
    <row r="5">
      <c r="A5" s="5" t="inlineStr">
        <is>
          <t>Daytime workers</t>
        </is>
      </c>
      <c r="B5" s="5" t="inlineStr">
        <is>
          <t>Three Grade-A towers PLQ; 14-storey SingPost Centre</t>
        </is>
      </c>
      <c r="C5" s="7" t="n">
        <v>4</v>
      </c>
      <c r="D5" s="5" t="inlineStr">
        <is>
          <t>PLQ official; Corp Locations</t>
        </is>
      </c>
    </row>
    <row r="6">
      <c r="A6" s="2" t="inlineStr">
        <is>
          <t>Road and bus links</t>
        </is>
      </c>
      <c r="B6" s="2" t="inlineStr">
        <is>
          <t>Two MRT lines plus three major expressways</t>
        </is>
      </c>
      <c r="C6" s="4" t="n">
        <v>4</v>
      </c>
      <c r="D6" s="2" t="inlineStr">
        <is>
          <t>Lendlease district page</t>
        </is>
      </c>
    </row>
    <row r="7">
      <c r="A7" s="5" t="inlineStr">
        <is>
          <t>F&amp;B competition</t>
        </is>
      </c>
      <c r="B7" s="5" t="inlineStr">
        <is>
          <t>Two value food halls; kiosks across much of podium</t>
        </is>
      </c>
      <c r="C7" s="7" t="n">
        <v>2</v>
      </c>
      <c r="D7" s="5" t="inlineStr">
        <is>
          <t>Ordinary Patrons</t>
        </is>
      </c>
    </row>
    <row r="8">
      <c r="A8" s="13" t="inlineStr">
        <is>
          <t>Mean score (info only)</t>
        </is>
      </c>
      <c r="B8" s="14" t="n"/>
      <c r="C8" s="15">
        <f>AVERAGE(C2:C7)</f>
        <v/>
      </c>
      <c r="D8" s="14" t="n"/>
    </row>
  </sheetData>
  <pageMargins left="0.75" right="0.75" top="1" bottom="1" header="0.5" footer="0.5"/>
  <headerFooter>
    <oddHeader/>
    <oddFooter>&amp;C&amp;"Calibri,Regular"&amp;8 Oxaide • UEN 201806463W • Research, not advice • REF SAMPLE-ura-lease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2026-09-28T11:03:48Z</dcterms:created>
  <dcterms:modified xmlns:dcterms="http://purl.org/dc/terms/" xmlns:xsi="http://www.w3.org/2001/XMLSchema-instance" xsi:type="dcterms:W3CDTF">2026-10-04T09:01:07Z</dcterms:modified>
</cp:coreProperties>
</file>